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<sst xmlns="http://schemas.openxmlformats.org/spreadsheetml/2006/main" count="151" uniqueCount="149">
  <si>
    <t>Итого доходов</t>
  </si>
  <si>
    <t>Всего доходов</t>
  </si>
  <si>
    <t>Расходы</t>
  </si>
  <si>
    <t>Культура</t>
  </si>
  <si>
    <t>Социальная политика</t>
  </si>
  <si>
    <t xml:space="preserve">  Код</t>
  </si>
  <si>
    <t>Всего расходов</t>
  </si>
  <si>
    <t>Наименование показателей</t>
  </si>
  <si>
    <t>0800</t>
  </si>
  <si>
    <t>Единый сельскохозяйств.налог</t>
  </si>
  <si>
    <t>000 1 00 00000 00 0000 000</t>
  </si>
  <si>
    <t>000 1 01 00000 00 0000 000</t>
  </si>
  <si>
    <t>Налоги на прибыль,доходы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</si>
  <si>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</si>
  <si>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</si>
  <si>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</si>
  <si>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</si>
  <si>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000 1 08 00000 00 0000 000</t>
  </si>
  <si>
    <t>Государственная пошлина</t>
  </si>
  <si>
    <t>000 1 11 00000 00 0000 000</t>
  </si>
  <si>
    <t>000 1 11 05010 00 0000 120</t>
  </si>
  <si>
    <t>000 1 11 05030 00 0000 120</t>
  </si>
  <si>
    <t>БЕЗВОЗМЕЗДНЫЕ ПОСТУПЛЕНИЯ</t>
  </si>
  <si>
    <t>000 2 02 01000 00 0000 151</t>
  </si>
  <si>
    <t>Дотации от других бюджетов бюджетной системы</t>
  </si>
  <si>
    <t>000 2 02 04000 00 0000 151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</si>
  <si>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</si>
  <si>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</si>
  <si>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</si>
  <si>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</si>
  <si>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</si>
  <si>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</si>
  <si>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</si>
  <si>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</si>
  <si>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0801</t>
  </si>
  <si>
    <t>1000</t>
  </si>
  <si>
    <t>1003</t>
  </si>
  <si>
    <t>000 1 17 00000 00 0000 000</t>
  </si>
  <si>
    <t>Прочие неналоговые доходы</t>
  </si>
  <si>
    <t>5</t>
  </si>
  <si>
    <t>6</t>
  </si>
  <si>
    <t>000 1 01 02000 01 0000 110</t>
  </si>
  <si>
    <t>000 1 01 02020 01 0000 110</t>
  </si>
  <si>
    <t>1100</t>
  </si>
  <si>
    <t>9600</t>
  </si>
  <si>
    <t>Функц.высш.должн.лица субъекта РФ и органов МСУ</t>
  </si>
  <si>
    <t>Функц.Правит.РФ,высш.орг.исп.власти субъектов РФ,местных администраций</t>
  </si>
  <si>
    <t>Налог на доходы физических лиц с доходов,облагаемых по налоговой ставке,установленной п.1 ст.224  НК РФ</t>
  </si>
  <si>
    <t>Субвенции от других бюджетов бюджетной системы</t>
  </si>
  <si>
    <t>Субсидии от других бюджетов бюджетной системы</t>
  </si>
  <si>
    <t>Источники внутреннего финансирования дефицита бюджета</t>
  </si>
  <si>
    <t>0107</t>
  </si>
  <si>
    <t>Обеспечение проведения выборов и референдумов</t>
  </si>
  <si>
    <t>Профицит, дефицит бюджета</t>
  </si>
  <si>
    <t>000 2 00 00000 00 0000 000</t>
  </si>
  <si>
    <t>0300</t>
  </si>
  <si>
    <t>Национальная безопасность и правоохранительная деятельность</t>
  </si>
  <si>
    <t>0309</t>
  </si>
  <si>
    <t>Иные межбюджетные трансферты</t>
  </si>
  <si>
    <t>0111</t>
  </si>
  <si>
    <t>Физическая культура и спорт</t>
  </si>
  <si>
    <t>000 1 14 00000 00 0000 000</t>
  </si>
  <si>
    <t>0501</t>
  </si>
  <si>
    <t>Жилищное хозяйство</t>
  </si>
  <si>
    <t>0400</t>
  </si>
  <si>
    <t>Национальная экономика</t>
  </si>
  <si>
    <t>Другие вопросы в области национальной экономики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</si>
  <si>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</si>
  <si>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</si>
  <si>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000 2 02 01010 00 0000 151</t>
  </si>
  <si>
    <t>0405</t>
  </si>
  <si>
    <t>Сельское хозяйство и рыболовство</t>
  </si>
  <si>
    <t>0412</t>
  </si>
  <si>
    <t>1001</t>
  </si>
  <si>
    <t>Пенсионное обеспечение</t>
  </si>
  <si>
    <t xml:space="preserve">Л.Н.Алексеева (41643) 3 03 91 </t>
  </si>
  <si>
    <t>0502</t>
  </si>
  <si>
    <t>Коммунальное хозяйство</t>
  </si>
  <si>
    <t xml:space="preserve">Доходы от использования имущества,находящегося в государственной и муниципальной собственности 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</si>
  <si>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</si>
  <si>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</si>
  <si>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исключкением имущества муниципальных автономных учреждений)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</si>
  <si>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</si>
  <si>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назначение, прошлых лет</t>
  </si>
  <si>
    <t>0200</t>
  </si>
  <si>
    <t>Национальная оборона</t>
  </si>
  <si>
    <t>Защита территории и населения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</si>
  <si>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</si>
  <si>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Другие вопросы в области культуры, кинематографи,  средств массовой информации</t>
  </si>
  <si>
    <t>000 01 02 00 00 05 0000 710</t>
  </si>
  <si>
    <t>Изменение остатков средств на счетах по учету средств бюджета</t>
  </si>
  <si>
    <t>Дотации на выравнивание бюджетной обеспеченности</t>
  </si>
  <si>
    <t>000 2 19 05000 00 0000 180</t>
  </si>
  <si>
    <t>0113</t>
  </si>
  <si>
    <t>0314</t>
  </si>
  <si>
    <t>Другие вопросы в области национальной безопасности и правоохранительной деятельности</t>
  </si>
  <si>
    <t>0804</t>
  </si>
  <si>
    <t>Социальное обеспечение населения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</si>
  <si>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</si>
  <si>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</si>
  <si>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</si>
  <si>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</si>
  <si>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</si>
  <si>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 долга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</si>
  <si>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</si>
  <si>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</si>
  <si>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</si>
  <si>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</si>
  <si>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000 01 02 00 00 05 0000 810</t>
  </si>
  <si>
    <t>000 1 09 04000 01 0000 110</t>
  </si>
  <si>
    <t>Налоги на имущество</t>
  </si>
  <si>
    <t>000 1 09 00000 00 0000 000</t>
  </si>
  <si>
    <t>0505</t>
  </si>
  <si>
    <t>Другие вопросы в области жилищно-коммунального хозяйства</t>
  </si>
  <si>
    <t>Нижнебузулинский сельсовет</t>
  </si>
  <si>
    <t xml:space="preserve">Утвержд                на                2014 г.        (т.р.)                  </t>
  </si>
  <si>
    <t>Исполн.        на             01.01. 2015        (т.р.)</t>
  </si>
  <si>
    <t xml:space="preserve">Исп-е плана 2014 г.           (% ) </t>
  </si>
  <si>
    <t>Анализ исполнения  бюджета на 01.01. 2015 год</t>
  </si>
  <si>
    <t>Налоги на товары(работы , услуги), реализуемые на территории Российской Федерации</t>
  </si>
  <si>
    <t>000 1 03 02000 01 0000 110</t>
  </si>
  <si>
    <t>000 1 03 00000 00 0000 000</t>
  </si>
  <si>
    <t>Акцизы по подакцизным товарам (продукции) производимым на территории Российской Федерации</t>
  </si>
  <si>
    <t>000 1 06 00000 00 0000 000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</si>
  <si>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</si>
  <si>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</si>
  <si>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</si>
  <si>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</si>
  <si>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000 1 08 04000 01 0000 110</t>
  </si>
  <si>
    <t>Государственная пошлина за совершение нотариальных действий (за исключением действий, совершаемыз консульскими учреждениями Российской Федерации)</t>
  </si>
  <si>
    <t>Задолженность и перерасчеты по оттмененным налогам, сборам и иным обязательным платежам</t>
  </si>
  <si>
    <t>000 1 14 06000 00 0000 120</t>
  </si>
  <si>
    <t>Доходы от продажи земельных участков, находящихся в государственной и муниципальной собственности на которые не разграничена и которые расположены в границах поселений</t>
  </si>
  <si>
    <t>Прочие неналоговые доходы бюджетов поселений</t>
  </si>
  <si>
    <t>000 1 17 05000 00 0000 180</t>
  </si>
  <si>
    <t>000 2 02 03000 00 0000 151</t>
  </si>
  <si>
    <t>0203</t>
  </si>
  <si>
    <t xml:space="preserve">Мобилизационная и вневойсковая подготовка </t>
  </si>
  <si>
    <t>0310</t>
  </si>
  <si>
    <t>Обеспечение пожарной безопасности</t>
  </si>
  <si>
    <t>0409</t>
  </si>
  <si>
    <t>Дорожное хозяйство(дорожные фонды)</t>
  </si>
  <si>
    <t>0503</t>
  </si>
  <si>
    <t>Благоустройство</t>
  </si>
  <si>
    <t>000  50 00 00  00 00  0000</t>
  </si>
  <si>
    <t>000 01 05 00 00 00 0000 000</t>
  </si>
  <si>
    <t>Получение кредитов от кредитных организаций бюджетом сельского поселения в валюте Российской Федерации</t>
  </si>
  <si>
    <t>Погашение бюджетом сельского поселения кредитов от кредитных организаций в валюте РФ</t>
  </si>
  <si>
    <t>Специалист 1 категории                                                                                  Н.А.Сидоренко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</si>
</sst>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164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 shrinkToFi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 wrapText="1"/>
    </xf>
    <xf numFmtId="164" fontId="9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164" fontId="7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1" fontId="7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8470;&#8470;%201%20-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Дох"/>
      <sheetName val="Прил 2 Дох с адм"/>
      <sheetName val="Прил 3 Ист"/>
      <sheetName val="Прил 4 Ист с адм"/>
      <sheetName val="Прил № 5 Вед"/>
      <sheetName val="Прил № 6 Расх"/>
      <sheetName val="Прил 7 Прогр заим"/>
      <sheetName val="Прил 8 МП"/>
      <sheetName val="Прил 9 Мун гар"/>
      <sheetName val="Сравнение план и касса"/>
    </sheetNames>
    <sheetDataSet>
      <sheetData sheetId="4">
        <row r="18">
          <cell r="G18">
            <v>2455.8999999999996</v>
          </cell>
        </row>
        <row r="51">
          <cell r="G51">
            <v>109.4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80" zoomScaleNormal="80" zoomScalePageLayoutView="0" workbookViewId="0" topLeftCell="A1">
      <pane xSplit="1" ySplit="4" topLeftCell="B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55" sqref="C55"/>
    </sheetView>
  </sheetViews>
  <sheetFormatPr defaultColWidth="9.00390625" defaultRowHeight="12.75"/>
  <cols>
    <col min="1" max="1" width="36.125" style="0" customWidth="1"/>
    <col min="2" max="2" width="99.25390625" style="0" customWidth="1"/>
    <col min="3" max="3" width="17.125" style="0" customWidth="1"/>
    <col min="4" max="4" width="17.25390625" style="3" customWidth="1"/>
    <col min="5" max="5" width="16.625" style="3" customWidth="1"/>
    <col min="6" max="6" width="9.625" style="0" bestFit="1" customWidth="1"/>
  </cols>
  <sheetData>
    <row r="1" spans="1:5" ht="20.25">
      <c r="A1" s="51" t="s">
        <v>114</v>
      </c>
      <c r="B1" s="51"/>
      <c r="C1" s="51"/>
      <c r="D1" s="51"/>
      <c r="E1" s="51"/>
    </row>
    <row r="2" spans="1:5" ht="20.25">
      <c r="A2" s="52" t="s">
        <v>118</v>
      </c>
      <c r="B2" s="53"/>
      <c r="C2" s="53"/>
      <c r="D2" s="53"/>
      <c r="E2" s="53"/>
    </row>
    <row r="3" spans="1:5" s="1" customFormat="1" ht="116.25" customHeight="1">
      <c r="A3" s="9" t="s">
        <v>5</v>
      </c>
      <c r="B3" s="10" t="s">
        <v>7</v>
      </c>
      <c r="C3" s="11" t="s">
        <v>115</v>
      </c>
      <c r="D3" s="11" t="s">
        <v>116</v>
      </c>
      <c r="E3" s="11" t="s">
        <v>117</v>
      </c>
    </row>
    <row r="4" spans="1:5" s="2" customFormat="1" ht="22.5" customHeight="1">
      <c r="A4" s="12">
        <v>1</v>
      </c>
      <c r="B4" s="13">
        <v>2</v>
      </c>
      <c r="C4" s="13">
        <v>4</v>
      </c>
      <c r="D4" s="14" t="s">
        <v>39</v>
      </c>
      <c r="E4" s="14" t="s">
        <v>40</v>
      </c>
    </row>
    <row r="5" spans="1:6" ht="16.5" customHeight="1">
      <c r="A5" s="15" t="s">
        <v>10</v>
      </c>
      <c r="B5" s="16" t="s">
        <v>79</v>
      </c>
      <c r="C5" s="17">
        <f>C6</f>
        <v>3035.5</v>
      </c>
      <c r="D5" s="17">
        <f>D6</f>
        <v>2894.5</v>
      </c>
      <c r="E5" s="17">
        <f>D5/C5*100</f>
        <v>95.35496623291056</v>
      </c>
      <c r="F5" s="5"/>
    </row>
    <row r="6" spans="1:6" ht="16.5" customHeight="1">
      <c r="A6" s="15" t="s">
        <v>11</v>
      </c>
      <c r="B6" s="16" t="s">
        <v>12</v>
      </c>
      <c r="C6" s="17">
        <f>C7+C9+C11+C13+C16+C18+C20+C24+C26</f>
        <v>3035.5</v>
      </c>
      <c r="D6" s="17">
        <f>D7+D9+D11+D13+D16+D18+D20+D25+D26</f>
        <v>2894.5</v>
      </c>
      <c r="E6" s="17">
        <v>87</v>
      </c>
      <c r="F6" s="6"/>
    </row>
    <row r="7" spans="1:6" ht="19.5" customHeight="1">
      <c r="A7" s="18" t="s">
        <v>41</v>
      </c>
      <c r="B7" s="19" t="s">
        <v>13</v>
      </c>
      <c r="C7" s="17">
        <f>C8</f>
        <v>1864.9</v>
      </c>
      <c r="D7" s="17">
        <f>D8</f>
        <v>1864.9</v>
      </c>
      <c r="E7" s="17">
        <f>E8</f>
        <v>100</v>
      </c>
      <c r="F7" s="6"/>
    </row>
    <row r="8" spans="1:6" ht="37.5">
      <c r="A8" s="21" t="s">
        <v>42</v>
      </c>
      <c r="B8" s="22" t="s">
        <v>47</v>
      </c>
      <c r="C8" s="20">
        <v>1864.9</v>
      </c>
      <c r="D8" s="20">
        <v>1864.9</v>
      </c>
      <c r="E8" s="17">
        <v>100</v>
      </c>
      <c r="F8" s="6"/>
    </row>
    <row r="9" spans="1:6" ht="20.25" customHeight="1">
      <c r="A9" s="49" t="s">
        <v>121</v>
      </c>
      <c r="B9" s="50" t="s">
        <v>119</v>
      </c>
      <c r="C9" s="17">
        <f>C10</f>
        <v>918</v>
      </c>
      <c r="D9" s="17">
        <f>D10</f>
        <v>777.9</v>
      </c>
      <c r="E9" s="17">
        <f>E10</f>
        <v>84</v>
      </c>
      <c r="F9" s="6"/>
    </row>
    <row r="10" spans="1:6" ht="36" customHeight="1">
      <c r="A10" s="21" t="s">
        <v>120</v>
      </c>
      <c r="B10" s="22" t="s">
        <v>122</v>
      </c>
      <c r="C10" s="20">
        <v>918</v>
      </c>
      <c r="D10" s="20">
        <v>777.9</v>
      </c>
      <c r="E10" s="17">
        <v>84</v>
      </c>
      <c r="F10" s="6"/>
    </row>
    <row r="11" spans="1:6" ht="20.25" customHeight="1">
      <c r="A11" s="15" t="s">
        <v>14</v>
      </c>
      <c r="B11" s="16" t="s">
        <v>15</v>
      </c>
      <c r="C11" s="17">
        <f>SUM(C12:C12)</f>
        <v>18.7</v>
      </c>
      <c r="D11" s="17">
        <f>SUM(D12:D12)</f>
        <v>18.7</v>
      </c>
      <c r="E11" s="17">
        <f aca="true" t="shared" si="0" ref="E11:E48">D11/C11*100</f>
        <v>100</v>
      </c>
      <c r="F11" s="7"/>
    </row>
    <row r="12" spans="1:6" ht="19.5" customHeight="1">
      <c r="A12" s="18" t="s">
        <v>16</v>
      </c>
      <c r="B12" s="19" t="s">
        <v>9</v>
      </c>
      <c r="C12" s="20">
        <v>18.7</v>
      </c>
      <c r="D12" s="20">
        <v>18.7</v>
      </c>
      <c r="E12" s="17">
        <f t="shared" si="0"/>
        <v>100</v>
      </c>
      <c r="F12" s="6"/>
    </row>
    <row r="13" spans="1:6" ht="19.5" customHeight="1">
      <c r="A13" s="15" t="s">
        <v>123</v>
      </c>
      <c r="B13" s="16" t="s">
        <v>110</v>
      </c>
      <c r="C13" s="17">
        <f>C14+C15</f>
        <v>148.5</v>
      </c>
      <c r="D13" s="17">
        <f>D14+D15</f>
        <v>148.4</v>
      </c>
      <c r="E13" s="17">
        <v>99.5</v>
      </c>
      <c r="F13" s="6"/>
    </row>
    <row r="14" spans="1:6" ht="19.5" customHeight="1">
      <c r="A14" s="18" t="s">
        <v>124</v>
      </c>
      <c r="B14" s="19" t="s">
        <v>125</v>
      </c>
      <c r="C14" s="20">
        <v>16.4</v>
      </c>
      <c r="D14" s="20">
        <v>16.3</v>
      </c>
      <c r="E14" s="17">
        <v>99</v>
      </c>
      <c r="F14" s="6"/>
    </row>
    <row r="15" spans="1:6" ht="19.5" customHeight="1">
      <c r="A15" s="18" t="s">
        <v>126</v>
      </c>
      <c r="B15" s="19" t="s">
        <v>127</v>
      </c>
      <c r="C15" s="20">
        <v>132.1</v>
      </c>
      <c r="D15" s="20">
        <v>132.1</v>
      </c>
      <c r="E15" s="17">
        <v>100</v>
      </c>
      <c r="F15" s="6"/>
    </row>
    <row r="16" spans="1:6" ht="18" customHeight="1">
      <c r="A16" s="15" t="s">
        <v>17</v>
      </c>
      <c r="B16" s="16" t="s">
        <v>18</v>
      </c>
      <c r="C16" s="17">
        <f>SUM(C17:C17)</f>
        <v>9.5</v>
      </c>
      <c r="D16" s="17">
        <f>SUM(D17:D17)</f>
        <v>9.5</v>
      </c>
      <c r="E16" s="17">
        <f t="shared" si="0"/>
        <v>100</v>
      </c>
      <c r="F16" s="6"/>
    </row>
    <row r="17" spans="1:6" ht="33" customHeight="1">
      <c r="A17" s="21" t="s">
        <v>128</v>
      </c>
      <c r="B17" s="23" t="s">
        <v>129</v>
      </c>
      <c r="C17" s="20">
        <v>9.5</v>
      </c>
      <c r="D17" s="20">
        <v>9.5</v>
      </c>
      <c r="E17" s="17">
        <f t="shared" si="0"/>
        <v>100</v>
      </c>
      <c r="F17" s="6"/>
    </row>
    <row r="18" spans="1:6" ht="18.75" customHeight="1">
      <c r="A18" s="27" t="s">
        <v>111</v>
      </c>
      <c r="B18" s="28" t="s">
        <v>130</v>
      </c>
      <c r="C18" s="29">
        <f>C19</f>
        <v>0</v>
      </c>
      <c r="D18" s="29">
        <f>D19</f>
        <v>-1.1</v>
      </c>
      <c r="E18" s="29">
        <f>E19</f>
        <v>0</v>
      </c>
      <c r="F18" s="6"/>
    </row>
    <row r="19" spans="1:6" ht="18.75">
      <c r="A19" s="24" t="s">
        <v>109</v>
      </c>
      <c r="B19" s="25" t="s">
        <v>110</v>
      </c>
      <c r="C19" s="26">
        <v>0</v>
      </c>
      <c r="D19" s="26">
        <v>-1.1</v>
      </c>
      <c r="E19" s="17"/>
      <c r="F19" s="6"/>
    </row>
    <row r="20" spans="1:6" ht="37.5">
      <c r="A20" s="15" t="s">
        <v>19</v>
      </c>
      <c r="B20" s="16" t="s">
        <v>78</v>
      </c>
      <c r="C20" s="17">
        <f>C21</f>
        <v>68.3</v>
      </c>
      <c r="D20" s="17">
        <f>D21+D24</f>
        <v>68.6</v>
      </c>
      <c r="E20" s="17">
        <f t="shared" si="0"/>
        <v>100.43923865300147</v>
      </c>
      <c r="F20" s="6"/>
    </row>
    <row r="21" spans="1:6" ht="73.5" customHeight="1">
      <c r="A21" s="18" t="s">
        <v>67</v>
      </c>
      <c r="B21" s="19" t="s">
        <v>68</v>
      </c>
      <c r="C21" s="20">
        <f>C22+C23</f>
        <v>68.3</v>
      </c>
      <c r="D21" s="20">
        <f>SUM(D22:D23)</f>
        <v>68.5</v>
      </c>
      <c r="E21" s="17">
        <f t="shared" si="0"/>
        <v>100.29282576866765</v>
      </c>
      <c r="F21" s="6"/>
    </row>
    <row r="22" spans="1:6" ht="54.75" customHeight="1">
      <c r="A22" s="18" t="s">
        <v>20</v>
      </c>
      <c r="B22" s="23" t="s">
        <v>80</v>
      </c>
      <c r="C22" s="20">
        <v>66.1</v>
      </c>
      <c r="D22" s="20">
        <v>66.3</v>
      </c>
      <c r="E22" s="17">
        <f t="shared" si="0"/>
        <v>100.30257186081695</v>
      </c>
      <c r="F22" s="6"/>
    </row>
    <row r="23" spans="1:6" ht="75">
      <c r="A23" s="21" t="s">
        <v>21</v>
      </c>
      <c r="B23" s="19" t="s">
        <v>81</v>
      </c>
      <c r="C23" s="20">
        <v>2.2</v>
      </c>
      <c r="D23" s="20">
        <v>2.2</v>
      </c>
      <c r="E23" s="17">
        <f t="shared" si="0"/>
        <v>100</v>
      </c>
      <c r="F23" s="6"/>
    </row>
    <row r="24" spans="1:6" ht="18.75">
      <c r="A24" s="21" t="s">
        <v>61</v>
      </c>
      <c r="B24" s="19" t="s">
        <v>82</v>
      </c>
      <c r="C24" s="20">
        <f>C25</f>
        <v>0.1</v>
      </c>
      <c r="D24" s="20">
        <f>D25</f>
        <v>0.1</v>
      </c>
      <c r="E24" s="17">
        <f>E25</f>
        <v>100</v>
      </c>
      <c r="F24" s="6"/>
    </row>
    <row r="25" spans="1:6" ht="56.25">
      <c r="A25" s="21" t="s">
        <v>131</v>
      </c>
      <c r="B25" s="19" t="s">
        <v>132</v>
      </c>
      <c r="C25" s="20">
        <v>0.1</v>
      </c>
      <c r="D25" s="20">
        <v>0.1</v>
      </c>
      <c r="E25" s="17">
        <v>100</v>
      </c>
      <c r="F25" s="6"/>
    </row>
    <row r="26" spans="1:6" ht="20.25" customHeight="1">
      <c r="A26" s="15" t="s">
        <v>37</v>
      </c>
      <c r="B26" s="16" t="s">
        <v>38</v>
      </c>
      <c r="C26" s="17">
        <f>C27</f>
        <v>7.5</v>
      </c>
      <c r="D26" s="17">
        <f>D27</f>
        <v>7.5</v>
      </c>
      <c r="E26" s="17">
        <f>E27</f>
        <v>100</v>
      </c>
      <c r="F26" s="6"/>
    </row>
    <row r="27" spans="1:6" ht="18.75">
      <c r="A27" s="18" t="s">
        <v>134</v>
      </c>
      <c r="B27" s="19" t="s">
        <v>133</v>
      </c>
      <c r="C27" s="20">
        <v>7.5</v>
      </c>
      <c r="D27" s="20">
        <v>7.5</v>
      </c>
      <c r="E27" s="17">
        <v>100</v>
      </c>
      <c r="F27" s="6"/>
    </row>
    <row r="28" spans="1:6" ht="16.5" customHeight="1">
      <c r="A28" s="15" t="s">
        <v>54</v>
      </c>
      <c r="B28" s="16" t="s">
        <v>22</v>
      </c>
      <c r="C28" s="17">
        <f>C29+C31+C32+C34</f>
        <v>3781.6000000000004</v>
      </c>
      <c r="D28" s="17">
        <f>D29+D31+D32+D34</f>
        <v>3781.6000000000004</v>
      </c>
      <c r="E28" s="17">
        <f t="shared" si="0"/>
        <v>100</v>
      </c>
      <c r="F28" s="6"/>
    </row>
    <row r="29" spans="1:6" ht="15.75" customHeight="1">
      <c r="A29" s="15" t="s">
        <v>23</v>
      </c>
      <c r="B29" s="16" t="s">
        <v>24</v>
      </c>
      <c r="C29" s="17">
        <f>SUM(C30:C30)</f>
        <v>1395.7</v>
      </c>
      <c r="D29" s="17">
        <f>SUM(D30:D30)</f>
        <v>1395.7</v>
      </c>
      <c r="E29" s="17">
        <f t="shared" si="0"/>
        <v>100</v>
      </c>
      <c r="F29" s="6"/>
    </row>
    <row r="30" spans="1:6" ht="18.75">
      <c r="A30" s="31" t="s">
        <v>69</v>
      </c>
      <c r="B30" s="19" t="s">
        <v>91</v>
      </c>
      <c r="C30" s="20">
        <v>1395.7</v>
      </c>
      <c r="D30" s="20">
        <v>1395.7</v>
      </c>
      <c r="E30" s="17">
        <f t="shared" si="0"/>
        <v>100</v>
      </c>
      <c r="F30" s="6"/>
    </row>
    <row r="31" spans="1:6" ht="16.5" customHeight="1">
      <c r="A31" s="15" t="s">
        <v>135</v>
      </c>
      <c r="B31" s="16" t="s">
        <v>48</v>
      </c>
      <c r="C31" s="17">
        <v>63</v>
      </c>
      <c r="D31" s="17">
        <v>63</v>
      </c>
      <c r="E31" s="17">
        <f t="shared" si="0"/>
        <v>100</v>
      </c>
      <c r="F31" s="6"/>
    </row>
    <row r="32" spans="1:6" ht="15.75" customHeight="1">
      <c r="A32" s="15" t="s">
        <v>25</v>
      </c>
      <c r="B32" s="16" t="s">
        <v>49</v>
      </c>
      <c r="C32" s="17">
        <f>C33</f>
        <v>2323.6</v>
      </c>
      <c r="D32" s="17">
        <f>D33</f>
        <v>2323.6</v>
      </c>
      <c r="E32" s="17">
        <f t="shared" si="0"/>
        <v>100</v>
      </c>
      <c r="F32" s="6"/>
    </row>
    <row r="33" spans="1:6" ht="18.75">
      <c r="A33" s="15" t="s">
        <v>25</v>
      </c>
      <c r="B33" s="16" t="s">
        <v>58</v>
      </c>
      <c r="C33" s="17">
        <v>2323.6</v>
      </c>
      <c r="D33" s="17">
        <v>2323.6</v>
      </c>
      <c r="E33" s="17">
        <f t="shared" si="0"/>
        <v>100</v>
      </c>
      <c r="F33" s="6"/>
    </row>
    <row r="34" spans="1:7" ht="37.5">
      <c r="A34" s="15" t="s">
        <v>92</v>
      </c>
      <c r="B34" s="16" t="s">
        <v>83</v>
      </c>
      <c r="C34" s="17">
        <v>-0.7</v>
      </c>
      <c r="D34" s="17">
        <v>-0.7</v>
      </c>
      <c r="E34" s="17">
        <f t="shared" si="0"/>
        <v>100</v>
      </c>
      <c r="F34" s="8"/>
      <c r="G34" s="4"/>
    </row>
    <row r="35" spans="1:6" ht="18.75">
      <c r="A35" s="15"/>
      <c r="B35" s="16" t="s">
        <v>0</v>
      </c>
      <c r="C35" s="17">
        <f>C5+C28</f>
        <v>6817.1</v>
      </c>
      <c r="D35" s="17">
        <f>D28+D5</f>
        <v>6676.1</v>
      </c>
      <c r="E35" s="17">
        <f t="shared" si="0"/>
        <v>97.93167182526294</v>
      </c>
      <c r="F35" s="6"/>
    </row>
    <row r="36" spans="1:6" ht="18.75">
      <c r="A36" s="15"/>
      <c r="B36" s="16" t="s">
        <v>53</v>
      </c>
      <c r="C36" s="17">
        <v>1218.3</v>
      </c>
      <c r="D36" s="17">
        <v>925.8</v>
      </c>
      <c r="E36" s="17">
        <f t="shared" si="0"/>
        <v>75.99113518837724</v>
      </c>
      <c r="F36" s="6"/>
    </row>
    <row r="37" spans="1:6" ht="18.75">
      <c r="A37" s="15" t="s">
        <v>144</v>
      </c>
      <c r="B37" s="16" t="s">
        <v>50</v>
      </c>
      <c r="C37" s="17">
        <f>C38+C39</f>
        <v>94.7</v>
      </c>
      <c r="D37" s="17">
        <v>0</v>
      </c>
      <c r="E37" s="17">
        <v>0</v>
      </c>
      <c r="F37" s="6"/>
    </row>
    <row r="38" spans="1:6" ht="37.5">
      <c r="A38" s="18" t="s">
        <v>89</v>
      </c>
      <c r="B38" s="19" t="s">
        <v>146</v>
      </c>
      <c r="C38" s="20">
        <v>111.7</v>
      </c>
      <c r="D38" s="20">
        <v>0</v>
      </c>
      <c r="E38" s="17">
        <f t="shared" si="0"/>
        <v>0</v>
      </c>
      <c r="F38" s="6"/>
    </row>
    <row r="39" spans="1:6" ht="37.5">
      <c r="A39" s="18" t="s">
        <v>108</v>
      </c>
      <c r="B39" s="19" t="s">
        <v>147</v>
      </c>
      <c r="C39" s="20">
        <v>-17</v>
      </c>
      <c r="D39" s="20">
        <v>0</v>
      </c>
      <c r="E39" s="17">
        <f t="shared" si="0"/>
        <v>0</v>
      </c>
      <c r="F39" s="6"/>
    </row>
    <row r="40" spans="1:6" ht="24" customHeight="1">
      <c r="A40" s="18" t="s">
        <v>145</v>
      </c>
      <c r="B40" s="19" t="s">
        <v>90</v>
      </c>
      <c r="C40" s="20">
        <v>0</v>
      </c>
      <c r="D40" s="20">
        <v>0</v>
      </c>
      <c r="E40" s="17">
        <v>0</v>
      </c>
      <c r="F40" s="6"/>
    </row>
    <row r="41" spans="1:6" ht="18.75" customHeight="1">
      <c r="A41" s="31"/>
      <c r="B41" s="16" t="s">
        <v>1</v>
      </c>
      <c r="C41" s="17">
        <f>C35</f>
        <v>6817.1</v>
      </c>
      <c r="D41" s="17">
        <f>D5+D28</f>
        <v>6676.1</v>
      </c>
      <c r="E41" s="17">
        <f t="shared" si="0"/>
        <v>97.93167182526294</v>
      </c>
      <c r="F41" s="6"/>
    </row>
    <row r="42" spans="1:6" ht="15.75" customHeight="1">
      <c r="A42" s="18"/>
      <c r="B42" s="16"/>
      <c r="C42" s="30"/>
      <c r="D42" s="32"/>
      <c r="E42" s="17"/>
      <c r="F42" s="6"/>
    </row>
    <row r="43" spans="1:6" ht="15" customHeight="1">
      <c r="A43" s="18"/>
      <c r="B43" s="16" t="s">
        <v>2</v>
      </c>
      <c r="C43" s="32"/>
      <c r="D43" s="32"/>
      <c r="E43" s="17"/>
      <c r="F43" s="6"/>
    </row>
    <row r="44" spans="1:6" ht="18.75" customHeight="1">
      <c r="A44" s="33" t="s">
        <v>26</v>
      </c>
      <c r="B44" s="16" t="s">
        <v>27</v>
      </c>
      <c r="C44" s="17">
        <f>SUM(C45:C49)</f>
        <v>3310.2</v>
      </c>
      <c r="D44" s="17">
        <f>SUM(D45:D49)</f>
        <v>3173.1</v>
      </c>
      <c r="E44" s="17">
        <f t="shared" si="0"/>
        <v>95.85825629871307</v>
      </c>
      <c r="F44" s="6"/>
    </row>
    <row r="45" spans="1:6" ht="15" customHeight="1">
      <c r="A45" s="34" t="s">
        <v>28</v>
      </c>
      <c r="B45" s="19" t="s">
        <v>45</v>
      </c>
      <c r="C45" s="35">
        <v>663.5</v>
      </c>
      <c r="D45" s="35">
        <v>662.3</v>
      </c>
      <c r="E45" s="17">
        <f t="shared" si="0"/>
        <v>99.81914091936699</v>
      </c>
      <c r="F45" s="6"/>
    </row>
    <row r="46" spans="1:6" ht="15.75" customHeight="1">
      <c r="A46" s="34" t="s">
        <v>29</v>
      </c>
      <c r="B46" s="19" t="s">
        <v>46</v>
      </c>
      <c r="C46" s="35">
        <v>2461.5</v>
      </c>
      <c r="D46" s="35">
        <f>'[1]Прил № 5 Вед'!$G$18</f>
        <v>2455.8999999999996</v>
      </c>
      <c r="E46" s="17">
        <f t="shared" si="0"/>
        <v>99.77249644525695</v>
      </c>
      <c r="F46" s="6"/>
    </row>
    <row r="47" spans="1:6" ht="18.75">
      <c r="A47" s="34" t="s">
        <v>51</v>
      </c>
      <c r="B47" s="19" t="s">
        <v>52</v>
      </c>
      <c r="C47" s="20">
        <v>0</v>
      </c>
      <c r="D47" s="20">
        <v>0</v>
      </c>
      <c r="E47" s="17">
        <v>0</v>
      </c>
      <c r="F47" s="6"/>
    </row>
    <row r="48" spans="1:6" ht="18.75">
      <c r="A48" s="34" t="s">
        <v>59</v>
      </c>
      <c r="B48" s="19" t="s">
        <v>30</v>
      </c>
      <c r="C48" s="20">
        <v>10</v>
      </c>
      <c r="D48" s="20">
        <v>0</v>
      </c>
      <c r="E48" s="17">
        <f t="shared" si="0"/>
        <v>0</v>
      </c>
      <c r="F48" s="6"/>
    </row>
    <row r="49" spans="1:6" ht="18.75">
      <c r="A49" s="34" t="s">
        <v>93</v>
      </c>
      <c r="B49" s="19" t="s">
        <v>31</v>
      </c>
      <c r="C49" s="20">
        <v>175.2</v>
      </c>
      <c r="D49" s="20">
        <v>54.9</v>
      </c>
      <c r="E49" s="17">
        <f aca="true" t="shared" si="1" ref="E49:E77">D49/C49*100</f>
        <v>31.33561643835617</v>
      </c>
      <c r="F49" s="6"/>
    </row>
    <row r="50" spans="1:6" ht="18.75">
      <c r="A50" s="33" t="s">
        <v>84</v>
      </c>
      <c r="B50" s="16" t="s">
        <v>85</v>
      </c>
      <c r="C50" s="17">
        <f>SUM(C51:C51)</f>
        <v>63</v>
      </c>
      <c r="D50" s="17">
        <f>SUM(D51:D51)</f>
        <v>63</v>
      </c>
      <c r="E50" s="17">
        <f t="shared" si="1"/>
        <v>100</v>
      </c>
      <c r="F50" s="6"/>
    </row>
    <row r="51" spans="1:6" ht="18.75">
      <c r="A51" s="34" t="s">
        <v>136</v>
      </c>
      <c r="B51" s="19" t="s">
        <v>137</v>
      </c>
      <c r="C51" s="20">
        <v>63</v>
      </c>
      <c r="D51" s="20">
        <v>63</v>
      </c>
      <c r="E51" s="17">
        <f t="shared" si="1"/>
        <v>100</v>
      </c>
      <c r="F51" s="6"/>
    </row>
    <row r="52" spans="1:6" ht="18.75">
      <c r="A52" s="33" t="s">
        <v>55</v>
      </c>
      <c r="B52" s="16" t="s">
        <v>56</v>
      </c>
      <c r="C52" s="17">
        <f>SUM(C53:C55)</f>
        <v>118.9</v>
      </c>
      <c r="D52" s="17">
        <f>SUM(D53:D55)</f>
        <v>118.9</v>
      </c>
      <c r="E52" s="17">
        <f t="shared" si="1"/>
        <v>100</v>
      </c>
      <c r="F52" s="6"/>
    </row>
    <row r="53" spans="1:6" ht="36.75" customHeight="1">
      <c r="A53" s="34" t="s">
        <v>57</v>
      </c>
      <c r="B53" s="19" t="s">
        <v>86</v>
      </c>
      <c r="C53" s="20">
        <v>0</v>
      </c>
      <c r="D53" s="20">
        <v>0</v>
      </c>
      <c r="E53" s="17">
        <v>0</v>
      </c>
      <c r="F53" s="6"/>
    </row>
    <row r="54" spans="1:6" ht="36.75" customHeight="1">
      <c r="A54" s="34" t="s">
        <v>138</v>
      </c>
      <c r="B54" s="19" t="s">
        <v>139</v>
      </c>
      <c r="C54" s="20">
        <v>109.4</v>
      </c>
      <c r="D54" s="20">
        <f>'[1]Прил № 5 Вед'!$G$51</f>
        <v>109.4</v>
      </c>
      <c r="E54" s="17">
        <f t="shared" si="1"/>
        <v>100</v>
      </c>
      <c r="F54" s="6"/>
    </row>
    <row r="55" spans="1:6" ht="40.5" customHeight="1">
      <c r="A55" s="34" t="s">
        <v>94</v>
      </c>
      <c r="B55" s="19" t="s">
        <v>95</v>
      </c>
      <c r="C55" s="20">
        <v>9.5</v>
      </c>
      <c r="D55" s="20">
        <v>9.5</v>
      </c>
      <c r="E55" s="17">
        <f t="shared" si="1"/>
        <v>100</v>
      </c>
      <c r="F55" s="6"/>
    </row>
    <row r="56" spans="1:6" ht="18.75">
      <c r="A56" s="33" t="s">
        <v>64</v>
      </c>
      <c r="B56" s="16" t="s">
        <v>65</v>
      </c>
      <c r="C56" s="17">
        <f>SUM(C57:C59)</f>
        <v>944.8</v>
      </c>
      <c r="D56" s="17">
        <f>SUM(D57:D59)</f>
        <v>652.8</v>
      </c>
      <c r="E56" s="17">
        <f t="shared" si="1"/>
        <v>69.09398814563929</v>
      </c>
      <c r="F56" s="6"/>
    </row>
    <row r="57" spans="1:6" ht="18.75">
      <c r="A57" s="34" t="s">
        <v>70</v>
      </c>
      <c r="B57" s="19" t="s">
        <v>71</v>
      </c>
      <c r="C57" s="20">
        <v>20.5</v>
      </c>
      <c r="D57" s="20">
        <v>20.5</v>
      </c>
      <c r="E57" s="17">
        <f t="shared" si="1"/>
        <v>100</v>
      </c>
      <c r="F57" s="6"/>
    </row>
    <row r="58" spans="1:6" ht="18.75">
      <c r="A58" s="34" t="s">
        <v>140</v>
      </c>
      <c r="B58" s="19" t="s">
        <v>141</v>
      </c>
      <c r="C58" s="20">
        <v>918</v>
      </c>
      <c r="D58" s="20">
        <v>626</v>
      </c>
      <c r="E58" s="17">
        <f t="shared" si="1"/>
        <v>68.1917211328976</v>
      </c>
      <c r="F58" s="6"/>
    </row>
    <row r="59" spans="1:6" ht="21" customHeight="1">
      <c r="A59" s="34" t="s">
        <v>72</v>
      </c>
      <c r="B59" s="19" t="s">
        <v>66</v>
      </c>
      <c r="C59" s="20">
        <v>6.3</v>
      </c>
      <c r="D59" s="20">
        <v>6.3</v>
      </c>
      <c r="E59" s="17">
        <f t="shared" si="1"/>
        <v>100</v>
      </c>
      <c r="F59" s="6"/>
    </row>
    <row r="60" spans="1:6" ht="18.75">
      <c r="A60" s="33" t="s">
        <v>32</v>
      </c>
      <c r="B60" s="16" t="s">
        <v>33</v>
      </c>
      <c r="C60" s="17">
        <f>SUM(C61:C64)</f>
        <v>593.7</v>
      </c>
      <c r="D60" s="17">
        <f>SUM(D61:D64)</f>
        <v>593.4000000000001</v>
      </c>
      <c r="E60" s="17">
        <f t="shared" si="1"/>
        <v>99.94946942900455</v>
      </c>
      <c r="F60" s="6"/>
    </row>
    <row r="61" spans="1:6" ht="18.75">
      <c r="A61" s="34" t="s">
        <v>62</v>
      </c>
      <c r="B61" s="19" t="s">
        <v>63</v>
      </c>
      <c r="C61" s="20">
        <v>0</v>
      </c>
      <c r="D61" s="20">
        <v>0</v>
      </c>
      <c r="E61" s="17">
        <v>0</v>
      </c>
      <c r="F61" s="6"/>
    </row>
    <row r="62" spans="1:6" ht="18.75">
      <c r="A62" s="34" t="s">
        <v>76</v>
      </c>
      <c r="B62" s="19" t="s">
        <v>77</v>
      </c>
      <c r="C62" s="20">
        <v>285.3</v>
      </c>
      <c r="D62" s="20">
        <v>285.3</v>
      </c>
      <c r="E62" s="17">
        <f t="shared" si="1"/>
        <v>100</v>
      </c>
      <c r="F62" s="6"/>
    </row>
    <row r="63" spans="1:6" ht="18.75">
      <c r="A63" s="34" t="s">
        <v>142</v>
      </c>
      <c r="B63" s="19" t="s">
        <v>143</v>
      </c>
      <c r="C63" s="20">
        <v>308.4</v>
      </c>
      <c r="D63" s="20">
        <v>308.1</v>
      </c>
      <c r="E63" s="17">
        <f t="shared" si="1"/>
        <v>99.90272373540857</v>
      </c>
      <c r="F63" s="6"/>
    </row>
    <row r="64" spans="1:6" ht="18.75">
      <c r="A64" s="34" t="s">
        <v>112</v>
      </c>
      <c r="B64" s="19" t="s">
        <v>113</v>
      </c>
      <c r="C64" s="20">
        <v>0</v>
      </c>
      <c r="D64" s="20">
        <v>0</v>
      </c>
      <c r="E64" s="17">
        <v>0</v>
      </c>
      <c r="F64" s="6"/>
    </row>
    <row r="65" spans="1:6" ht="18.75">
      <c r="A65" s="33" t="s">
        <v>104</v>
      </c>
      <c r="B65" s="16" t="s">
        <v>105</v>
      </c>
      <c r="C65" s="17">
        <f>C66</f>
        <v>0</v>
      </c>
      <c r="D65" s="17">
        <f>D66</f>
        <v>0</v>
      </c>
      <c r="E65" s="17">
        <v>0</v>
      </c>
      <c r="F65" s="6"/>
    </row>
    <row r="66" spans="1:6" ht="21.75" customHeight="1">
      <c r="A66" s="34" t="s">
        <v>106</v>
      </c>
      <c r="B66" s="19" t="s">
        <v>107</v>
      </c>
      <c r="C66" s="20">
        <v>0</v>
      </c>
      <c r="D66" s="20">
        <v>0</v>
      </c>
      <c r="E66" s="17">
        <v>0</v>
      </c>
      <c r="F66" s="6"/>
    </row>
    <row r="67" spans="1:6" ht="18.75">
      <c r="A67" s="33" t="s">
        <v>8</v>
      </c>
      <c r="B67" s="16" t="s">
        <v>87</v>
      </c>
      <c r="C67" s="17">
        <f>C68+C69</f>
        <v>2954.8</v>
      </c>
      <c r="D67" s="17">
        <f>D68+D69</f>
        <v>2950.6</v>
      </c>
      <c r="E67" s="17">
        <f t="shared" si="1"/>
        <v>99.8578583998917</v>
      </c>
      <c r="F67" s="6"/>
    </row>
    <row r="68" spans="1:6" ht="18.75">
      <c r="A68" s="34" t="s">
        <v>34</v>
      </c>
      <c r="B68" s="19" t="s">
        <v>3</v>
      </c>
      <c r="C68" s="20">
        <v>2954.8</v>
      </c>
      <c r="D68" s="20">
        <v>2950.6</v>
      </c>
      <c r="E68" s="17">
        <f t="shared" si="1"/>
        <v>99.8578583998917</v>
      </c>
      <c r="F68" s="6"/>
    </row>
    <row r="69" spans="1:6" ht="21.75" customHeight="1">
      <c r="A69" s="34" t="s">
        <v>96</v>
      </c>
      <c r="B69" s="19" t="s">
        <v>88</v>
      </c>
      <c r="C69" s="20">
        <v>0</v>
      </c>
      <c r="D69" s="20">
        <v>0</v>
      </c>
      <c r="E69" s="17">
        <v>0</v>
      </c>
      <c r="F69" s="6"/>
    </row>
    <row r="70" spans="1:6" ht="18.75">
      <c r="A70" s="33" t="s">
        <v>35</v>
      </c>
      <c r="B70" s="16" t="s">
        <v>4</v>
      </c>
      <c r="C70" s="17">
        <f>SUM(C71:C72)</f>
        <v>10</v>
      </c>
      <c r="D70" s="17">
        <f>SUM(D71:D72)</f>
        <v>10</v>
      </c>
      <c r="E70" s="17">
        <f t="shared" si="1"/>
        <v>100</v>
      </c>
      <c r="F70" s="6"/>
    </row>
    <row r="71" spans="1:6" ht="18.75">
      <c r="A71" s="34" t="s">
        <v>73</v>
      </c>
      <c r="B71" s="19" t="s">
        <v>74</v>
      </c>
      <c r="C71" s="20">
        <v>0</v>
      </c>
      <c r="D71" s="20">
        <v>0</v>
      </c>
      <c r="E71" s="17">
        <v>0</v>
      </c>
      <c r="F71" s="6"/>
    </row>
    <row r="72" spans="1:6" ht="18.75">
      <c r="A72" s="34" t="s">
        <v>36</v>
      </c>
      <c r="B72" s="19" t="s">
        <v>97</v>
      </c>
      <c r="C72" s="20">
        <v>10</v>
      </c>
      <c r="D72" s="20">
        <v>10</v>
      </c>
      <c r="E72" s="17">
        <f t="shared" si="1"/>
        <v>100</v>
      </c>
      <c r="F72" s="6"/>
    </row>
    <row r="73" spans="1:6" ht="19.5" customHeight="1">
      <c r="A73" s="33" t="s">
        <v>43</v>
      </c>
      <c r="B73" s="16" t="s">
        <v>60</v>
      </c>
      <c r="C73" s="17">
        <f>C74</f>
        <v>40</v>
      </c>
      <c r="D73" s="17">
        <f>D74</f>
        <v>40</v>
      </c>
      <c r="E73" s="17">
        <f t="shared" si="1"/>
        <v>100</v>
      </c>
      <c r="F73" s="6"/>
    </row>
    <row r="74" spans="1:6" ht="18.75">
      <c r="A74" s="34" t="s">
        <v>98</v>
      </c>
      <c r="B74" s="19" t="s">
        <v>99</v>
      </c>
      <c r="C74" s="20">
        <v>40</v>
      </c>
      <c r="D74" s="20">
        <v>40</v>
      </c>
      <c r="E74" s="17">
        <f t="shared" si="1"/>
        <v>100</v>
      </c>
      <c r="F74" s="6"/>
    </row>
    <row r="75" spans="1:6" ht="18.75">
      <c r="A75" s="33" t="s">
        <v>100</v>
      </c>
      <c r="B75" s="16" t="s">
        <v>101</v>
      </c>
      <c r="C75" s="17">
        <f>C76</f>
        <v>6</v>
      </c>
      <c r="D75" s="17">
        <f>D76</f>
        <v>0</v>
      </c>
      <c r="E75" s="17">
        <f t="shared" si="1"/>
        <v>0</v>
      </c>
      <c r="F75" s="6"/>
    </row>
    <row r="76" spans="1:6" ht="18.75">
      <c r="A76" s="34" t="s">
        <v>102</v>
      </c>
      <c r="B76" s="19" t="s">
        <v>103</v>
      </c>
      <c r="C76" s="20">
        <v>6</v>
      </c>
      <c r="D76" s="20">
        <v>0</v>
      </c>
      <c r="E76" s="17">
        <f t="shared" si="1"/>
        <v>0</v>
      </c>
      <c r="F76" s="6"/>
    </row>
    <row r="77" spans="1:6" ht="18.75">
      <c r="A77" s="33" t="s">
        <v>44</v>
      </c>
      <c r="B77" s="16" t="s">
        <v>6</v>
      </c>
      <c r="C77" s="17">
        <f>C44+C50+C52+C56+C60+C65+C67+C70+C73+C75</f>
        <v>8041.4</v>
      </c>
      <c r="D77" s="17">
        <f>D44+D50+D52+D56+D60+D65+D67+D70+D73+D75</f>
        <v>7601.800000000001</v>
      </c>
      <c r="E77" s="17">
        <f t="shared" si="1"/>
        <v>94.5332902230955</v>
      </c>
      <c r="F77" s="6"/>
    </row>
    <row r="78" spans="1:5" ht="18.75">
      <c r="A78" s="36"/>
      <c r="B78" s="37"/>
      <c r="C78" s="38"/>
      <c r="D78" s="38"/>
      <c r="E78" s="39"/>
    </row>
    <row r="79" spans="1:5" ht="18.75">
      <c r="A79" s="36"/>
      <c r="B79" s="40"/>
      <c r="C79" s="41"/>
      <c r="D79" s="42"/>
      <c r="E79" s="43"/>
    </row>
    <row r="80" spans="1:5" ht="18">
      <c r="A80" s="44"/>
      <c r="B80" s="40"/>
      <c r="C80" s="44"/>
      <c r="D80" s="45"/>
      <c r="E80" s="46"/>
    </row>
    <row r="81" spans="1:5" ht="18">
      <c r="A81" s="54" t="s">
        <v>148</v>
      </c>
      <c r="B81" s="54"/>
      <c r="C81" s="54"/>
      <c r="D81" s="54"/>
      <c r="E81" s="54"/>
    </row>
    <row r="82" spans="1:5" ht="18">
      <c r="A82" s="47"/>
      <c r="B82" s="44"/>
      <c r="C82" s="47"/>
      <c r="D82" s="47"/>
      <c r="E82" s="48"/>
    </row>
    <row r="83" spans="1:5" ht="18">
      <c r="A83" s="47"/>
      <c r="B83" s="44"/>
      <c r="C83" s="47"/>
      <c r="D83" s="47"/>
      <c r="E83" s="48"/>
    </row>
    <row r="84" spans="1:5" ht="18">
      <c r="A84" s="44"/>
      <c r="B84" s="44"/>
      <c r="C84" s="44"/>
      <c r="D84" s="45"/>
      <c r="E84" s="45"/>
    </row>
    <row r="85" spans="1:5" ht="18">
      <c r="A85" s="44"/>
      <c r="B85" s="44"/>
      <c r="C85" s="44"/>
      <c r="D85" s="45"/>
      <c r="E85" s="45"/>
    </row>
    <row r="86" spans="1:5" ht="18">
      <c r="A86" s="44" t="s">
        <v>75</v>
      </c>
      <c r="B86" s="44"/>
      <c r="C86" s="44"/>
      <c r="D86" s="45"/>
      <c r="E86" s="45"/>
    </row>
    <row r="87" spans="1:5" ht="18">
      <c r="A87" s="44"/>
      <c r="B87" s="44"/>
      <c r="C87" s="44"/>
      <c r="D87" s="45"/>
      <c r="E87" s="45"/>
    </row>
    <row r="88" spans="1:5" ht="18">
      <c r="A88" s="44"/>
      <c r="B88" s="44"/>
      <c r="C88" s="44"/>
      <c r="D88" s="45"/>
      <c r="E88" s="45"/>
    </row>
  </sheetData>
  <sheetProtection/>
  <mergeCells count="3">
    <mergeCell ref="A1:E1"/>
    <mergeCell ref="A2:E2"/>
    <mergeCell ref="A81:E81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Admin</cp:lastModifiedBy>
  <cp:lastPrinted>2014-04-07T00:10:44Z</cp:lastPrinted>
  <dcterms:created xsi:type="dcterms:W3CDTF">2001-10-18T06:42:46Z</dcterms:created>
  <dcterms:modified xsi:type="dcterms:W3CDTF">2015-05-06T06:34:21Z</dcterms:modified>
  <cp:category/>
  <cp:version/>
  <cp:contentType/>
  <cp:contentStatus/>
</cp:coreProperties>
</file>